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75" i="1"/>
  <c r="F76"/>
  <c r="F77"/>
  <c r="F78"/>
  <c r="F79"/>
  <c r="F80"/>
  <c r="F81"/>
  <c r="F82"/>
  <c r="F83"/>
  <c r="F84"/>
  <c r="F85"/>
  <c r="F86"/>
  <c r="F87"/>
  <c r="F88"/>
  <c r="F89"/>
  <c r="F90"/>
  <c r="F91"/>
  <c r="F92"/>
  <c r="F65"/>
  <c r="F66"/>
  <c r="F67"/>
  <c r="F68"/>
  <c r="F69"/>
  <c r="F70"/>
  <c r="F71"/>
  <c r="F72"/>
  <c r="F73"/>
  <c r="F74"/>
  <c r="F64"/>
  <c r="F19"/>
  <c r="F14"/>
  <c r="D15"/>
  <c r="D14"/>
  <c r="F17"/>
  <c r="F18"/>
  <c r="F16"/>
  <c r="F15"/>
  <c r="D59"/>
  <c r="F59" s="1"/>
  <c r="G37"/>
  <c r="F39"/>
  <c r="F34"/>
  <c r="F35"/>
  <c r="D33"/>
  <c r="F37"/>
  <c r="D9"/>
  <c r="F22"/>
  <c r="F21"/>
  <c r="F13"/>
  <c r="F9"/>
  <c r="D62"/>
  <c r="G62" s="1"/>
  <c r="G15"/>
  <c r="D46"/>
  <c r="G46" s="1"/>
  <c r="D39"/>
  <c r="G39" s="1"/>
  <c r="F7"/>
  <c r="G16"/>
  <c r="G17"/>
  <c r="G18"/>
  <c r="G19"/>
  <c r="G23"/>
  <c r="G20" s="1"/>
  <c r="G24"/>
  <c r="G25"/>
  <c r="G26"/>
  <c r="G27"/>
  <c r="G28"/>
  <c r="G29"/>
  <c r="G30"/>
  <c r="G31"/>
  <c r="G36"/>
  <c r="F36" s="1"/>
  <c r="G38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59"/>
  <c r="G60"/>
  <c r="G61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F60"/>
  <c r="F61"/>
  <c r="F63"/>
  <c r="F28"/>
  <c r="F29"/>
  <c r="F30"/>
  <c r="F31"/>
  <c r="F38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G12"/>
  <c r="F12" s="1"/>
  <c r="G7"/>
  <c r="G14" l="1"/>
  <c r="D32"/>
  <c r="F32" s="1"/>
  <c r="F23"/>
  <c r="G33"/>
  <c r="F33" s="1"/>
  <c r="F20"/>
  <c r="G10"/>
  <c r="F10" s="1"/>
  <c r="G11"/>
  <c r="F11" s="1"/>
  <c r="G32" l="1"/>
  <c r="G8"/>
  <c r="D8" s="1"/>
  <c r="F8"/>
</calcChain>
</file>

<file path=xl/sharedStrings.xml><?xml version="1.0" encoding="utf-8"?>
<sst xmlns="http://schemas.openxmlformats.org/spreadsheetml/2006/main" count="210" uniqueCount="172">
  <si>
    <t>Predmet   nabave</t>
  </si>
  <si>
    <t>1.</t>
  </si>
  <si>
    <t>3211*</t>
  </si>
  <si>
    <t>Službena putovanja</t>
  </si>
  <si>
    <t xml:space="preserve"> 2.</t>
  </si>
  <si>
    <t>Uredski materijal i ostali materijalni rashodi</t>
  </si>
  <si>
    <t xml:space="preserve"> 2.1.</t>
  </si>
  <si>
    <t>Uredski materijal</t>
  </si>
  <si>
    <t>čl.129</t>
  </si>
  <si>
    <t xml:space="preserve"> 2.2.</t>
  </si>
  <si>
    <t>Literatura (publikacije,časopisi,glasila,knjige)</t>
  </si>
  <si>
    <t xml:space="preserve"> 2.3.</t>
  </si>
  <si>
    <t>Materijal i sredstva za čišćenje</t>
  </si>
  <si>
    <t xml:space="preserve"> 2.4.</t>
  </si>
  <si>
    <t>Materijal za hig. potrebe i njegu</t>
  </si>
  <si>
    <t xml:space="preserve"> 2.5.</t>
  </si>
  <si>
    <t>Ostali materijal</t>
  </si>
  <si>
    <t xml:space="preserve"> 3.</t>
  </si>
  <si>
    <t>Materijal i sirovine</t>
  </si>
  <si>
    <t xml:space="preserve"> 3.1.</t>
  </si>
  <si>
    <t xml:space="preserve"> 3.2.</t>
  </si>
  <si>
    <t xml:space="preserve"> 3.3.</t>
  </si>
  <si>
    <t xml:space="preserve"> 3.4.</t>
  </si>
  <si>
    <t xml:space="preserve"> 3.5.</t>
  </si>
  <si>
    <t>Namirnice u školskoj kuhinji</t>
  </si>
  <si>
    <t>Pekarski proizvodi</t>
  </si>
  <si>
    <t>Meso i mesni proizvodi</t>
  </si>
  <si>
    <t>Mlijeko,mliječni namazi,čaj,sokovi,voće</t>
  </si>
  <si>
    <t>Ostali prehrambeni proizvodi</t>
  </si>
  <si>
    <t xml:space="preserve"> 4.</t>
  </si>
  <si>
    <t>Energija</t>
  </si>
  <si>
    <t xml:space="preserve"> 4.1.</t>
  </si>
  <si>
    <t>ElEktrična energija</t>
  </si>
  <si>
    <t>čl.5</t>
  </si>
  <si>
    <t xml:space="preserve"> 4.2.</t>
  </si>
  <si>
    <t>Plin</t>
  </si>
  <si>
    <t xml:space="preserve"> 4.3.</t>
  </si>
  <si>
    <t>Motorni benzin i dizel gorivo</t>
  </si>
  <si>
    <t xml:space="preserve">    čl.129</t>
  </si>
  <si>
    <t>.</t>
  </si>
  <si>
    <t xml:space="preserve">         </t>
  </si>
  <si>
    <t xml:space="preserve"> 5.</t>
  </si>
  <si>
    <t xml:space="preserve">               </t>
  </si>
  <si>
    <t>Materijal i dijelovi za tek. i inv. održavanje</t>
  </si>
  <si>
    <t xml:space="preserve"> 5.1.</t>
  </si>
  <si>
    <t xml:space="preserve">          </t>
  </si>
  <si>
    <t xml:space="preserve">Materijal i dijelovi za tek. i inv. održ. građ. objekata </t>
  </si>
  <si>
    <t xml:space="preserve"> 5.2.</t>
  </si>
  <si>
    <t>Materijal i dijelovi za tek.  i inv. održ. opreme</t>
  </si>
  <si>
    <t xml:space="preserve"> 6.</t>
  </si>
  <si>
    <t>Sitni inventar</t>
  </si>
  <si>
    <t xml:space="preserve"> 6.1.</t>
  </si>
  <si>
    <t xml:space="preserve"> 7.</t>
  </si>
  <si>
    <t xml:space="preserve">Službena,radna i zaštitna odjeća  </t>
  </si>
  <si>
    <t xml:space="preserve"> 7.1.</t>
  </si>
  <si>
    <t>Službena,radna i zaštitna odjeća</t>
  </si>
  <si>
    <t xml:space="preserve"> </t>
  </si>
  <si>
    <t xml:space="preserve"> 8.</t>
  </si>
  <si>
    <t>Usluge telefona,pošte i prijevoza</t>
  </si>
  <si>
    <t xml:space="preserve"> 8.1.</t>
  </si>
  <si>
    <t>Usluge telefona i telefaxa</t>
  </si>
  <si>
    <t xml:space="preserve"> 8.3.</t>
  </si>
  <si>
    <t>Poštarina</t>
  </si>
  <si>
    <t xml:space="preserve"> 8.4.</t>
  </si>
  <si>
    <t>8.5.</t>
  </si>
  <si>
    <t>Prijevoz učenika</t>
  </si>
  <si>
    <t>Terenska i izvanučionička nastava</t>
  </si>
  <si>
    <t>Županija</t>
  </si>
  <si>
    <t>Otvoreni</t>
  </si>
  <si>
    <t xml:space="preserve"> 9.</t>
  </si>
  <si>
    <t>Usluge tekućeg i investicijskog održavanja</t>
  </si>
  <si>
    <t xml:space="preserve"> 9.1.</t>
  </si>
  <si>
    <t>Usluge tek. I inv. održavanja građ. objekata</t>
  </si>
  <si>
    <t xml:space="preserve"> 9.2.</t>
  </si>
  <si>
    <t>Usluge tek. I inv. održavanja opreme</t>
  </si>
  <si>
    <t xml:space="preserve"> 9.3.</t>
  </si>
  <si>
    <t>10.</t>
  </si>
  <si>
    <t>Usluge promidžbe i informiranja</t>
  </si>
  <si>
    <t>10.1.</t>
  </si>
  <si>
    <t>Tisak (natječaji i oglasi)</t>
  </si>
  <si>
    <t xml:space="preserve">         čl.129</t>
  </si>
  <si>
    <t>10.2.</t>
  </si>
  <si>
    <t>Ostale usluge promidžbe i informiranja</t>
  </si>
  <si>
    <t>11.</t>
  </si>
  <si>
    <t>Komunalne usluge</t>
  </si>
  <si>
    <t>11.1.</t>
  </si>
  <si>
    <t>Opskrba vodom</t>
  </si>
  <si>
    <t>11.2.</t>
  </si>
  <si>
    <t>Iznošenje i odvoz smeća</t>
  </si>
  <si>
    <t>11.3.</t>
  </si>
  <si>
    <t>Deratizacija i dezinsekcija</t>
  </si>
  <si>
    <t>11.4.</t>
  </si>
  <si>
    <t>Dimnjačarske i ekološke usluge</t>
  </si>
  <si>
    <t>11.5.</t>
  </si>
  <si>
    <t>Ostale komunalne usluge</t>
  </si>
  <si>
    <t>12.</t>
  </si>
  <si>
    <t>Zdravstvene i veterinarske usluge</t>
  </si>
  <si>
    <t>12.1.</t>
  </si>
  <si>
    <t>Zdravstveni pregledi</t>
  </si>
  <si>
    <t>čl.129 i čl.5</t>
  </si>
  <si>
    <t>12.2.</t>
  </si>
  <si>
    <t>Laboratorijske usluge</t>
  </si>
  <si>
    <t>čl.5.</t>
  </si>
  <si>
    <t>13.</t>
  </si>
  <si>
    <t>Intelektualne i osobne usluge</t>
  </si>
  <si>
    <t>13.1.</t>
  </si>
  <si>
    <t>Ostale intelektualne usluge</t>
  </si>
  <si>
    <t>14.</t>
  </si>
  <si>
    <t>Računalne usluge</t>
  </si>
  <si>
    <t>14.1.</t>
  </si>
  <si>
    <t>15.</t>
  </si>
  <si>
    <t>Ostale usluge</t>
  </si>
  <si>
    <t>15.1.</t>
  </si>
  <si>
    <t>15.2.</t>
  </si>
  <si>
    <t>Usluge kopiranja,izrada fotografija</t>
  </si>
  <si>
    <t>Nespomenute usluge</t>
  </si>
  <si>
    <t>OSTALI NESPOMENUTI RASHODI POSLOVANJA</t>
  </si>
  <si>
    <t>16.</t>
  </si>
  <si>
    <t>Premije osiguranja</t>
  </si>
  <si>
    <t>16.1.</t>
  </si>
  <si>
    <t>Premije osiguranja ostale imovine</t>
  </si>
  <si>
    <t>17.</t>
  </si>
  <si>
    <t>Reprezentacija</t>
  </si>
  <si>
    <t>17.1.</t>
  </si>
  <si>
    <t>18.</t>
  </si>
  <si>
    <t>Članarina</t>
  </si>
  <si>
    <t>18.1.</t>
  </si>
  <si>
    <t>Tuzemne članarine</t>
  </si>
  <si>
    <t>Čl. 129</t>
  </si>
  <si>
    <t>19.</t>
  </si>
  <si>
    <t>Ostali nespomenuti rashodi poslovanja</t>
  </si>
  <si>
    <t>19.1.</t>
  </si>
  <si>
    <t>FINANCIJSKI RASHODI</t>
  </si>
  <si>
    <t>OSTALI FINANCIJSKI RASHODI</t>
  </si>
  <si>
    <t>20.</t>
  </si>
  <si>
    <t>Bankarske usluge i usluge platnog prometa</t>
  </si>
  <si>
    <t>20.1.</t>
  </si>
  <si>
    <t>Usluge banaka</t>
  </si>
  <si>
    <t>21.</t>
  </si>
  <si>
    <t>Zatezne kamate iz poslvnih odnosa</t>
  </si>
  <si>
    <t>21.1.</t>
  </si>
  <si>
    <t>Zatezne kamate iz poslovnih odnosa</t>
  </si>
  <si>
    <t>22.</t>
  </si>
  <si>
    <t>Ostali rashodi</t>
  </si>
  <si>
    <t>RASHODI ZA NABAVU DUG. IMOVINE-TEKUĆI PROJEKT</t>
  </si>
  <si>
    <t>POSTROJENJA I OPREMA</t>
  </si>
  <si>
    <t>Uredska oprema i namještaj</t>
  </si>
  <si>
    <t>22.1.</t>
  </si>
  <si>
    <t>Računala i računalna oprema</t>
  </si>
  <si>
    <t>22.2.</t>
  </si>
  <si>
    <t>23.</t>
  </si>
  <si>
    <t>Oprema</t>
  </si>
  <si>
    <t>23.1.</t>
  </si>
  <si>
    <t>KNJIGE</t>
  </si>
  <si>
    <t>24.</t>
  </si>
  <si>
    <t>Knjige u knjižnici</t>
  </si>
  <si>
    <t>24.1.</t>
  </si>
  <si>
    <t>RASHODI ZA DODATNA ULAGANJA –KAPITALNI PRJEKT</t>
  </si>
  <si>
    <t>DODATNA ULAGANJA NA GRAĐEVINSKIM OBJEKTIMA</t>
  </si>
  <si>
    <t>25.</t>
  </si>
  <si>
    <t>Dodatna ulaganja na građevinskim objektima</t>
  </si>
  <si>
    <t>25.1.</t>
  </si>
  <si>
    <t>Red. broj</t>
  </si>
  <si>
    <t>Pozicija plana</t>
  </si>
  <si>
    <t>Procijenjena vrijednost bez PDV</t>
  </si>
  <si>
    <t xml:space="preserve">Planirana sredstva (s PDV-om) </t>
  </si>
  <si>
    <t>Postupak i način nabave</t>
  </si>
  <si>
    <t xml:space="preserve">  čl.129.</t>
  </si>
  <si>
    <t xml:space="preserve">Dodatna ulaganja na građevinskim objektima </t>
  </si>
  <si>
    <t>čl. 129</t>
  </si>
  <si>
    <t>Fin.plan za 2013.</t>
  </si>
  <si>
    <t>Ostale usluge tek. i inv. održavanja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</si>
</sst>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4" fontId="1" fillId="0" borderId="27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4" fontId="2" fillId="0" borderId="27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4" fontId="2" fillId="0" borderId="30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0" fillId="0" borderId="30" xfId="0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2" fillId="0" borderId="34" xfId="0" applyFont="1" applyBorder="1" applyAlignment="1">
      <alignment vertical="top" wrapText="1"/>
    </xf>
    <xf numFmtId="4" fontId="2" fillId="0" borderId="35" xfId="0" applyNumberFormat="1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1" fillId="0" borderId="39" xfId="0" applyFont="1" applyBorder="1" applyAlignment="1">
      <alignment vertical="top" wrapText="1"/>
    </xf>
    <xf numFmtId="4" fontId="2" fillId="0" borderId="40" xfId="0" applyNumberFormat="1" applyFont="1" applyBorder="1" applyAlignment="1">
      <alignment horizontal="right" vertical="top" wrapText="1"/>
    </xf>
    <xf numFmtId="0" fontId="1" fillId="0" borderId="41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4" fontId="2" fillId="0" borderId="44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45" xfId="0" applyFont="1" applyBorder="1" applyAlignment="1">
      <alignment vertical="top" wrapText="1"/>
    </xf>
    <xf numFmtId="0" fontId="2" fillId="0" borderId="20" xfId="0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tabSelected="1" topLeftCell="A7" workbookViewId="0">
      <selection activeCell="B22" sqref="B22"/>
    </sheetView>
  </sheetViews>
  <sheetFormatPr defaultRowHeight="15"/>
  <cols>
    <col min="2" max="2" width="6" customWidth="1"/>
    <col min="3" max="3" width="9" customWidth="1"/>
    <col min="4" max="4" width="11.85546875" customWidth="1"/>
    <col min="5" max="5" width="48.85546875" customWidth="1"/>
    <col min="6" max="6" width="14.5703125" customWidth="1"/>
    <col min="7" max="7" width="14.28515625" customWidth="1"/>
    <col min="8" max="8" width="11.7109375" customWidth="1"/>
  </cols>
  <sheetData>
    <row r="1" spans="2:8">
      <c r="E1" s="2"/>
    </row>
    <row r="4" spans="2:8">
      <c r="B4" s="95" t="s">
        <v>162</v>
      </c>
      <c r="C4" s="97" t="s">
        <v>163</v>
      </c>
      <c r="D4" s="97" t="s">
        <v>170</v>
      </c>
      <c r="E4" s="97" t="s">
        <v>0</v>
      </c>
      <c r="F4" s="97" t="s">
        <v>164</v>
      </c>
      <c r="G4" s="97" t="s">
        <v>165</v>
      </c>
      <c r="H4" s="93" t="s">
        <v>166</v>
      </c>
    </row>
    <row r="5" spans="2:8">
      <c r="B5" s="95"/>
      <c r="C5" s="97"/>
      <c r="D5" s="97"/>
      <c r="E5" s="97"/>
      <c r="F5" s="97"/>
      <c r="G5" s="97"/>
      <c r="H5" s="93"/>
    </row>
    <row r="6" spans="2:8" ht="15.75" thickBot="1">
      <c r="B6" s="96"/>
      <c r="C6" s="98"/>
      <c r="D6" s="98"/>
      <c r="E6" s="98"/>
      <c r="F6" s="98"/>
      <c r="G6" s="98"/>
      <c r="H6" s="94"/>
    </row>
    <row r="7" spans="2:8" ht="15.75" thickBot="1">
      <c r="B7" s="38" t="s">
        <v>1</v>
      </c>
      <c r="C7" s="39" t="s">
        <v>2</v>
      </c>
      <c r="D7" s="40">
        <v>7000</v>
      </c>
      <c r="E7" s="41" t="s">
        <v>3</v>
      </c>
      <c r="F7" s="42">
        <f>D7</f>
        <v>7000</v>
      </c>
      <c r="G7" s="42">
        <f>D7</f>
        <v>7000</v>
      </c>
      <c r="H7" s="43"/>
    </row>
    <row r="8" spans="2:8" ht="15.75" thickBot="1">
      <c r="B8" s="38" t="s">
        <v>4</v>
      </c>
      <c r="C8" s="39">
        <v>3221</v>
      </c>
      <c r="D8" s="40">
        <f>G8</f>
        <v>19000</v>
      </c>
      <c r="E8" s="41" t="s">
        <v>5</v>
      </c>
      <c r="F8" s="48">
        <f>SUM(F9:F13)</f>
        <v>15200</v>
      </c>
      <c r="G8" s="48">
        <f>SUM(G9:G13)</f>
        <v>19000</v>
      </c>
      <c r="H8" s="49"/>
    </row>
    <row r="9" spans="2:8">
      <c r="B9" s="34" t="s">
        <v>6</v>
      </c>
      <c r="C9" s="35">
        <v>32211</v>
      </c>
      <c r="D9" s="46">
        <f>G9</f>
        <v>9000</v>
      </c>
      <c r="E9" s="36" t="s">
        <v>7</v>
      </c>
      <c r="F9" s="22">
        <f>G9/1.25</f>
        <v>7200</v>
      </c>
      <c r="G9" s="22">
        <v>9000</v>
      </c>
      <c r="H9" s="47" t="s">
        <v>8</v>
      </c>
    </row>
    <row r="10" spans="2:8" ht="26.25" customHeight="1">
      <c r="B10" s="13" t="s">
        <v>9</v>
      </c>
      <c r="C10" s="25">
        <v>32212</v>
      </c>
      <c r="D10" s="7"/>
      <c r="E10" s="29" t="s">
        <v>10</v>
      </c>
      <c r="F10" s="22">
        <f t="shared" ref="F10:F13" si="0">G10/1.25</f>
        <v>0</v>
      </c>
      <c r="G10" s="11">
        <f t="shared" ref="G10:G67" si="1">D10</f>
        <v>0</v>
      </c>
      <c r="H10" s="15" t="s">
        <v>8</v>
      </c>
    </row>
    <row r="11" spans="2:8">
      <c r="B11" s="13" t="s">
        <v>11</v>
      </c>
      <c r="C11" s="25">
        <v>32214</v>
      </c>
      <c r="D11" s="7"/>
      <c r="E11" s="29" t="s">
        <v>12</v>
      </c>
      <c r="F11" s="22">
        <f t="shared" si="0"/>
        <v>0</v>
      </c>
      <c r="G11" s="11">
        <f t="shared" si="1"/>
        <v>0</v>
      </c>
      <c r="H11" s="15" t="s">
        <v>8</v>
      </c>
    </row>
    <row r="12" spans="2:8">
      <c r="B12" s="13" t="s">
        <v>13</v>
      </c>
      <c r="C12" s="25">
        <v>32216</v>
      </c>
      <c r="D12" s="6"/>
      <c r="E12" s="29" t="s">
        <v>14</v>
      </c>
      <c r="F12" s="22">
        <f t="shared" si="0"/>
        <v>0</v>
      </c>
      <c r="G12" s="11">
        <f t="shared" si="1"/>
        <v>0</v>
      </c>
      <c r="H12" s="15"/>
    </row>
    <row r="13" spans="2:8" ht="15.75" thickBot="1">
      <c r="B13" s="50" t="s">
        <v>15</v>
      </c>
      <c r="C13" s="51">
        <v>32219</v>
      </c>
      <c r="D13" s="52">
        <v>10000</v>
      </c>
      <c r="E13" s="53" t="s">
        <v>16</v>
      </c>
      <c r="F13" s="22">
        <f t="shared" si="0"/>
        <v>8000</v>
      </c>
      <c r="G13" s="44">
        <v>10000</v>
      </c>
      <c r="H13" s="45" t="s">
        <v>8</v>
      </c>
    </row>
    <row r="14" spans="2:8" ht="15.75" thickBot="1">
      <c r="B14" s="38" t="s">
        <v>17</v>
      </c>
      <c r="C14" s="39">
        <v>3222</v>
      </c>
      <c r="D14" s="54">
        <f>D15</f>
        <v>105000</v>
      </c>
      <c r="E14" s="41" t="s">
        <v>18</v>
      </c>
      <c r="F14" s="48">
        <f>D14/1.25</f>
        <v>84000</v>
      </c>
      <c r="G14" s="48">
        <f t="shared" si="1"/>
        <v>105000</v>
      </c>
      <c r="H14" s="49"/>
    </row>
    <row r="15" spans="2:8">
      <c r="B15" s="34" t="s">
        <v>19</v>
      </c>
      <c r="C15" s="88">
        <v>32229</v>
      </c>
      <c r="D15" s="4">
        <f>D16+D17+D18+D19</f>
        <v>105000</v>
      </c>
      <c r="E15" s="28" t="s">
        <v>24</v>
      </c>
      <c r="F15" s="22">
        <f>D15/1.25</f>
        <v>84000</v>
      </c>
      <c r="G15" s="22">
        <f t="shared" si="1"/>
        <v>105000</v>
      </c>
      <c r="H15" s="47"/>
    </row>
    <row r="16" spans="2:8">
      <c r="B16" s="13" t="s">
        <v>20</v>
      </c>
      <c r="C16" s="89"/>
      <c r="D16" s="30">
        <v>24000</v>
      </c>
      <c r="E16" s="29" t="s">
        <v>25</v>
      </c>
      <c r="F16" s="11">
        <f>D16/1.25</f>
        <v>19200</v>
      </c>
      <c r="G16" s="11">
        <f t="shared" si="1"/>
        <v>24000</v>
      </c>
      <c r="H16" s="16" t="s">
        <v>167</v>
      </c>
    </row>
    <row r="17" spans="2:8">
      <c r="B17" s="13" t="s">
        <v>21</v>
      </c>
      <c r="C17" s="89"/>
      <c r="D17" s="31">
        <v>12000</v>
      </c>
      <c r="E17" s="29" t="s">
        <v>26</v>
      </c>
      <c r="F17" s="11">
        <f t="shared" ref="F17:F18" si="2">D17/1.25</f>
        <v>9600</v>
      </c>
      <c r="G17" s="11">
        <f t="shared" si="1"/>
        <v>12000</v>
      </c>
      <c r="H17" s="16" t="s">
        <v>167</v>
      </c>
    </row>
    <row r="18" spans="2:8">
      <c r="B18" s="13" t="s">
        <v>22</v>
      </c>
      <c r="C18" s="89"/>
      <c r="D18" s="31">
        <v>30000</v>
      </c>
      <c r="E18" s="29" t="s">
        <v>27</v>
      </c>
      <c r="F18" s="11">
        <f t="shared" si="2"/>
        <v>24000</v>
      </c>
      <c r="G18" s="11">
        <f t="shared" si="1"/>
        <v>30000</v>
      </c>
      <c r="H18" s="16" t="s">
        <v>167</v>
      </c>
    </row>
    <row r="19" spans="2:8" ht="15.75" thickBot="1">
      <c r="B19" s="50" t="s">
        <v>23</v>
      </c>
      <c r="C19" s="90"/>
      <c r="D19" s="31">
        <v>39000</v>
      </c>
      <c r="E19" s="53" t="s">
        <v>28</v>
      </c>
      <c r="F19" s="44">
        <f>D19/1.25</f>
        <v>31200</v>
      </c>
      <c r="G19" s="44">
        <f t="shared" si="1"/>
        <v>39000</v>
      </c>
      <c r="H19" s="56" t="s">
        <v>167</v>
      </c>
    </row>
    <row r="20" spans="2:8" ht="15.75" thickBot="1">
      <c r="B20" s="38" t="s">
        <v>29</v>
      </c>
      <c r="C20" s="39">
        <v>3223</v>
      </c>
      <c r="D20" s="40">
        <v>106000</v>
      </c>
      <c r="E20" s="41" t="s">
        <v>30</v>
      </c>
      <c r="F20" s="48">
        <f>SUM(F21:F23)</f>
        <v>84800</v>
      </c>
      <c r="G20" s="48">
        <f>SUM(G21:G23)</f>
        <v>106000</v>
      </c>
      <c r="H20" s="49"/>
    </row>
    <row r="21" spans="2:8">
      <c r="B21" s="34" t="s">
        <v>31</v>
      </c>
      <c r="C21" s="35">
        <v>32231</v>
      </c>
      <c r="D21" s="46">
        <v>13000</v>
      </c>
      <c r="E21" s="36" t="s">
        <v>32</v>
      </c>
      <c r="F21" s="22">
        <f>G21/1.25</f>
        <v>10400</v>
      </c>
      <c r="G21" s="22">
        <v>13000</v>
      </c>
      <c r="H21" s="57" t="s">
        <v>33</v>
      </c>
    </row>
    <row r="22" spans="2:8">
      <c r="B22" s="13" t="s">
        <v>34</v>
      </c>
      <c r="C22" s="25">
        <v>32233</v>
      </c>
      <c r="D22" s="7">
        <v>93000</v>
      </c>
      <c r="E22" s="29" t="s">
        <v>35</v>
      </c>
      <c r="F22" s="22">
        <f t="shared" ref="F22:F23" si="3">G22/1.25</f>
        <v>74400</v>
      </c>
      <c r="G22" s="11">
        <v>93000</v>
      </c>
      <c r="H22" s="16" t="s">
        <v>33</v>
      </c>
    </row>
    <row r="23" spans="2:8">
      <c r="B23" s="13" t="s">
        <v>36</v>
      </c>
      <c r="C23" s="25">
        <v>32234</v>
      </c>
      <c r="D23" s="6"/>
      <c r="E23" s="29" t="s">
        <v>37</v>
      </c>
      <c r="F23" s="22">
        <f t="shared" si="3"/>
        <v>0</v>
      </c>
      <c r="G23" s="11">
        <f t="shared" si="1"/>
        <v>0</v>
      </c>
      <c r="H23" s="16" t="s">
        <v>38</v>
      </c>
    </row>
    <row r="24" spans="2:8" ht="15.75" thickBot="1">
      <c r="B24" s="50" t="s">
        <v>39</v>
      </c>
      <c r="C24" s="51"/>
      <c r="D24" s="58" t="s">
        <v>40</v>
      </c>
      <c r="E24" s="53"/>
      <c r="F24" s="44"/>
      <c r="G24" s="44" t="str">
        <f t="shared" si="1"/>
        <v xml:space="preserve">         </v>
      </c>
      <c r="H24" s="45"/>
    </row>
    <row r="25" spans="2:8" ht="15.75" thickBot="1">
      <c r="B25" s="38" t="s">
        <v>41</v>
      </c>
      <c r="C25" s="39">
        <v>3224</v>
      </c>
      <c r="D25" s="60" t="s">
        <v>42</v>
      </c>
      <c r="E25" s="41" t="s">
        <v>43</v>
      </c>
      <c r="F25" s="48"/>
      <c r="G25" s="48" t="str">
        <f t="shared" si="1"/>
        <v xml:space="preserve">               </v>
      </c>
      <c r="H25" s="61"/>
    </row>
    <row r="26" spans="2:8">
      <c r="B26" s="34" t="s">
        <v>44</v>
      </c>
      <c r="C26" s="35">
        <v>32241</v>
      </c>
      <c r="D26" s="59" t="s">
        <v>45</v>
      </c>
      <c r="E26" s="36" t="s">
        <v>46</v>
      </c>
      <c r="F26" s="22"/>
      <c r="G26" s="22" t="str">
        <f t="shared" si="1"/>
        <v xml:space="preserve">          </v>
      </c>
      <c r="H26" s="37"/>
    </row>
    <row r="27" spans="2:8" ht="15.75" thickBot="1">
      <c r="B27" s="50" t="s">
        <v>47</v>
      </c>
      <c r="C27" s="51">
        <v>32242</v>
      </c>
      <c r="D27" s="58" t="s">
        <v>45</v>
      </c>
      <c r="E27" s="53" t="s">
        <v>48</v>
      </c>
      <c r="F27" s="44"/>
      <c r="G27" s="44" t="str">
        <f t="shared" si="1"/>
        <v xml:space="preserve">          </v>
      </c>
      <c r="H27" s="45"/>
    </row>
    <row r="28" spans="2:8" ht="15.75" thickBot="1">
      <c r="B28" s="38" t="s">
        <v>49</v>
      </c>
      <c r="C28" s="39">
        <v>3225</v>
      </c>
      <c r="D28" s="40">
        <v>0</v>
      </c>
      <c r="E28" s="41" t="s">
        <v>50</v>
      </c>
      <c r="F28" s="48">
        <f t="shared" ref="F28:F63" si="4">D28/1.23</f>
        <v>0</v>
      </c>
      <c r="G28" s="48">
        <f t="shared" si="1"/>
        <v>0</v>
      </c>
      <c r="H28" s="49"/>
    </row>
    <row r="29" spans="2:8" ht="15.75" thickBot="1">
      <c r="B29" s="62" t="s">
        <v>51</v>
      </c>
      <c r="C29" s="63">
        <v>32251</v>
      </c>
      <c r="D29" s="10">
        <v>0</v>
      </c>
      <c r="E29" s="64" t="s">
        <v>50</v>
      </c>
      <c r="F29" s="65">
        <f t="shared" si="4"/>
        <v>0</v>
      </c>
      <c r="G29" s="65">
        <f t="shared" si="1"/>
        <v>0</v>
      </c>
      <c r="H29" s="66" t="s">
        <v>8</v>
      </c>
    </row>
    <row r="30" spans="2:8" ht="15.75" thickBot="1">
      <c r="B30" s="38" t="s">
        <v>52</v>
      </c>
      <c r="C30" s="39">
        <v>3227</v>
      </c>
      <c r="D30" s="60"/>
      <c r="E30" s="41" t="s">
        <v>53</v>
      </c>
      <c r="F30" s="48">
        <f t="shared" si="4"/>
        <v>0</v>
      </c>
      <c r="G30" s="48">
        <f t="shared" si="1"/>
        <v>0</v>
      </c>
      <c r="H30" s="49"/>
    </row>
    <row r="31" spans="2:8" ht="15.75" thickBot="1">
      <c r="B31" s="62" t="s">
        <v>54</v>
      </c>
      <c r="C31" s="63">
        <v>32271</v>
      </c>
      <c r="D31" s="1"/>
      <c r="E31" s="64" t="s">
        <v>55</v>
      </c>
      <c r="F31" s="65">
        <f t="shared" si="4"/>
        <v>0</v>
      </c>
      <c r="G31" s="65">
        <f t="shared" si="1"/>
        <v>0</v>
      </c>
      <c r="H31" s="66" t="s">
        <v>8</v>
      </c>
    </row>
    <row r="32" spans="2:8" ht="15.75" thickBot="1">
      <c r="B32" s="38" t="s">
        <v>56</v>
      </c>
      <c r="C32" s="39">
        <v>323</v>
      </c>
      <c r="D32" s="40">
        <f>D33+D39+D43+D46+D52+D55+D57+D59</f>
        <v>251100</v>
      </c>
      <c r="E32" s="41"/>
      <c r="F32" s="48">
        <f>D32/1.25</f>
        <v>200880</v>
      </c>
      <c r="G32" s="48">
        <f t="shared" si="1"/>
        <v>251100</v>
      </c>
      <c r="H32" s="49"/>
    </row>
    <row r="33" spans="2:8">
      <c r="B33" s="21" t="s">
        <v>57</v>
      </c>
      <c r="C33" s="23">
        <v>3231</v>
      </c>
      <c r="D33" s="4">
        <f>D34+D35+D36+D37</f>
        <v>208500</v>
      </c>
      <c r="E33" s="28" t="s">
        <v>58</v>
      </c>
      <c r="F33" s="11">
        <f>G33/1.25</f>
        <v>166800</v>
      </c>
      <c r="G33" s="22">
        <f>SUM(G34:G37)</f>
        <v>208500</v>
      </c>
      <c r="H33" s="47"/>
    </row>
    <row r="34" spans="2:8">
      <c r="B34" s="13" t="s">
        <v>59</v>
      </c>
      <c r="C34" s="25">
        <v>32311</v>
      </c>
      <c r="D34" s="7">
        <v>6000</v>
      </c>
      <c r="E34" s="29" t="s">
        <v>60</v>
      </c>
      <c r="F34" s="11">
        <f t="shared" ref="F34:F35" si="5">G34/1.25</f>
        <v>4800</v>
      </c>
      <c r="G34" s="11">
        <v>6000</v>
      </c>
      <c r="H34" s="15" t="s">
        <v>33</v>
      </c>
    </row>
    <row r="35" spans="2:8">
      <c r="B35" s="13" t="s">
        <v>61</v>
      </c>
      <c r="C35" s="25">
        <v>32313</v>
      </c>
      <c r="D35" s="7">
        <v>1000</v>
      </c>
      <c r="E35" s="29" t="s">
        <v>62</v>
      </c>
      <c r="F35" s="11">
        <f t="shared" si="5"/>
        <v>800</v>
      </c>
      <c r="G35" s="11">
        <v>1000</v>
      </c>
      <c r="H35" s="15" t="s">
        <v>33</v>
      </c>
    </row>
    <row r="36" spans="2:8">
      <c r="B36" s="13" t="s">
        <v>63</v>
      </c>
      <c r="C36" s="25">
        <v>32319</v>
      </c>
      <c r="D36" s="7">
        <v>186500</v>
      </c>
      <c r="E36" s="29" t="s">
        <v>65</v>
      </c>
      <c r="F36" s="11">
        <f t="shared" ref="F36:F37" si="6">G36/1.25</f>
        <v>149200</v>
      </c>
      <c r="G36" s="11">
        <f t="shared" si="1"/>
        <v>186500</v>
      </c>
      <c r="H36" s="15" t="s">
        <v>67</v>
      </c>
    </row>
    <row r="37" spans="2:8">
      <c r="B37" s="13" t="s">
        <v>64</v>
      </c>
      <c r="C37" s="25">
        <v>32319</v>
      </c>
      <c r="D37" s="9">
        <v>15000</v>
      </c>
      <c r="E37" s="29" t="s">
        <v>66</v>
      </c>
      <c r="F37" s="11">
        <f t="shared" si="6"/>
        <v>12000</v>
      </c>
      <c r="G37" s="11">
        <f>D37</f>
        <v>15000</v>
      </c>
      <c r="H37" s="15" t="s">
        <v>68</v>
      </c>
    </row>
    <row r="38" spans="2:8" ht="15.75" thickBot="1">
      <c r="B38" s="67"/>
      <c r="C38" s="68"/>
      <c r="D38" s="55"/>
      <c r="E38" s="69"/>
      <c r="F38" s="44">
        <f t="shared" si="4"/>
        <v>0</v>
      </c>
      <c r="G38" s="44">
        <f t="shared" si="1"/>
        <v>0</v>
      </c>
      <c r="H38" s="70"/>
    </row>
    <row r="39" spans="2:8" ht="15.75" thickBot="1">
      <c r="B39" s="38" t="s">
        <v>69</v>
      </c>
      <c r="C39" s="39">
        <v>3232</v>
      </c>
      <c r="D39" s="40">
        <f>D40+D41+D42</f>
        <v>12000</v>
      </c>
      <c r="E39" s="41" t="s">
        <v>70</v>
      </c>
      <c r="F39" s="48">
        <f>D39/1.25</f>
        <v>9600</v>
      </c>
      <c r="G39" s="48">
        <f t="shared" si="1"/>
        <v>12000</v>
      </c>
      <c r="H39" s="49"/>
    </row>
    <row r="40" spans="2:8">
      <c r="B40" s="34" t="s">
        <v>71</v>
      </c>
      <c r="C40" s="35">
        <v>32321</v>
      </c>
      <c r="D40" s="59"/>
      <c r="E40" s="36" t="s">
        <v>72</v>
      </c>
      <c r="F40" s="22">
        <f t="shared" si="4"/>
        <v>0</v>
      </c>
      <c r="G40" s="22">
        <f t="shared" si="1"/>
        <v>0</v>
      </c>
      <c r="H40" s="47"/>
    </row>
    <row r="41" spans="2:8">
      <c r="B41" s="13" t="s">
        <v>73</v>
      </c>
      <c r="C41" s="25">
        <v>32322</v>
      </c>
      <c r="D41" s="7"/>
      <c r="E41" s="29" t="s">
        <v>74</v>
      </c>
      <c r="F41" s="11">
        <f t="shared" si="4"/>
        <v>0</v>
      </c>
      <c r="G41" s="11">
        <f t="shared" si="1"/>
        <v>0</v>
      </c>
      <c r="H41" s="15" t="s">
        <v>8</v>
      </c>
    </row>
    <row r="42" spans="2:8" ht="15.75" thickBot="1">
      <c r="B42" s="50" t="s">
        <v>75</v>
      </c>
      <c r="C42" s="51">
        <v>32329</v>
      </c>
      <c r="D42" s="52">
        <v>12000</v>
      </c>
      <c r="E42" s="53" t="s">
        <v>171</v>
      </c>
      <c r="F42" s="44">
        <f t="shared" si="4"/>
        <v>9756.0975609756097</v>
      </c>
      <c r="G42" s="44">
        <f t="shared" si="1"/>
        <v>12000</v>
      </c>
      <c r="H42" s="45" t="s">
        <v>8</v>
      </c>
    </row>
    <row r="43" spans="2:8" ht="15.75" thickBot="1">
      <c r="B43" s="38" t="s">
        <v>76</v>
      </c>
      <c r="C43" s="39">
        <v>3233</v>
      </c>
      <c r="D43" s="40">
        <v>2000</v>
      </c>
      <c r="E43" s="41" t="s">
        <v>77</v>
      </c>
      <c r="F43" s="48">
        <f t="shared" si="4"/>
        <v>1626.0162601626016</v>
      </c>
      <c r="G43" s="48">
        <f t="shared" si="1"/>
        <v>2000</v>
      </c>
      <c r="H43" s="49"/>
    </row>
    <row r="44" spans="2:8">
      <c r="B44" s="34" t="s">
        <v>78</v>
      </c>
      <c r="C44" s="35">
        <v>32332</v>
      </c>
      <c r="D44" s="46"/>
      <c r="E44" s="36" t="s">
        <v>79</v>
      </c>
      <c r="F44" s="22">
        <f t="shared" si="4"/>
        <v>0</v>
      </c>
      <c r="G44" s="22">
        <f t="shared" si="1"/>
        <v>0</v>
      </c>
      <c r="H44" s="57" t="s">
        <v>80</v>
      </c>
    </row>
    <row r="45" spans="2:8" ht="15.75" thickBot="1">
      <c r="B45" s="50" t="s">
        <v>81</v>
      </c>
      <c r="C45" s="51">
        <v>32339</v>
      </c>
      <c r="D45" s="58"/>
      <c r="E45" s="53" t="s">
        <v>82</v>
      </c>
      <c r="F45" s="44">
        <f t="shared" si="4"/>
        <v>0</v>
      </c>
      <c r="G45" s="44">
        <f t="shared" si="1"/>
        <v>0</v>
      </c>
      <c r="H45" s="56" t="s">
        <v>80</v>
      </c>
    </row>
    <row r="46" spans="2:8" ht="15.75" thickBot="1">
      <c r="B46" s="38" t="s">
        <v>83</v>
      </c>
      <c r="C46" s="39">
        <v>3234</v>
      </c>
      <c r="D46" s="40">
        <f>D47+D48+D49+D50+D51</f>
        <v>15000</v>
      </c>
      <c r="E46" s="41" t="s">
        <v>84</v>
      </c>
      <c r="F46" s="48">
        <f t="shared" si="4"/>
        <v>12195.121951219513</v>
      </c>
      <c r="G46" s="48">
        <f t="shared" si="1"/>
        <v>15000</v>
      </c>
      <c r="H46" s="49"/>
    </row>
    <row r="47" spans="2:8">
      <c r="B47" s="34" t="s">
        <v>85</v>
      </c>
      <c r="C47" s="35">
        <v>32341</v>
      </c>
      <c r="D47" s="59">
        <v>700</v>
      </c>
      <c r="E47" s="36" t="s">
        <v>86</v>
      </c>
      <c r="F47" s="22">
        <f t="shared" si="4"/>
        <v>569.10569105691059</v>
      </c>
      <c r="G47" s="22">
        <f t="shared" si="1"/>
        <v>700</v>
      </c>
      <c r="H47" s="47" t="s">
        <v>33</v>
      </c>
    </row>
    <row r="48" spans="2:8">
      <c r="B48" s="13" t="s">
        <v>87</v>
      </c>
      <c r="C48" s="25">
        <v>32342</v>
      </c>
      <c r="D48" s="7">
        <v>7000</v>
      </c>
      <c r="E48" s="29" t="s">
        <v>88</v>
      </c>
      <c r="F48" s="11">
        <f t="shared" si="4"/>
        <v>5691.0569105691056</v>
      </c>
      <c r="G48" s="11">
        <f t="shared" si="1"/>
        <v>7000</v>
      </c>
      <c r="H48" s="15" t="s">
        <v>33</v>
      </c>
    </row>
    <row r="49" spans="2:8">
      <c r="B49" s="13" t="s">
        <v>89</v>
      </c>
      <c r="C49" s="25">
        <v>32343</v>
      </c>
      <c r="D49" s="7">
        <v>1300</v>
      </c>
      <c r="E49" s="29" t="s">
        <v>90</v>
      </c>
      <c r="F49" s="11">
        <f t="shared" si="4"/>
        <v>1056.9105691056911</v>
      </c>
      <c r="G49" s="11">
        <f t="shared" si="1"/>
        <v>1300</v>
      </c>
      <c r="H49" s="15" t="s">
        <v>8</v>
      </c>
    </row>
    <row r="50" spans="2:8">
      <c r="B50" s="13" t="s">
        <v>91</v>
      </c>
      <c r="C50" s="25">
        <v>32344</v>
      </c>
      <c r="D50" s="7">
        <v>3800</v>
      </c>
      <c r="E50" s="29" t="s">
        <v>92</v>
      </c>
      <c r="F50" s="11">
        <f t="shared" si="4"/>
        <v>3089.4308943089432</v>
      </c>
      <c r="G50" s="11">
        <f t="shared" si="1"/>
        <v>3800</v>
      </c>
      <c r="H50" s="15" t="s">
        <v>8</v>
      </c>
    </row>
    <row r="51" spans="2:8" ht="15.75" thickBot="1">
      <c r="B51" s="50" t="s">
        <v>93</v>
      </c>
      <c r="C51" s="51">
        <v>32349</v>
      </c>
      <c r="D51" s="52">
        <v>2200</v>
      </c>
      <c r="E51" s="53" t="s">
        <v>94</v>
      </c>
      <c r="F51" s="44">
        <f t="shared" si="4"/>
        <v>1788.6178861788619</v>
      </c>
      <c r="G51" s="44">
        <f t="shared" si="1"/>
        <v>2200</v>
      </c>
      <c r="H51" s="45" t="s">
        <v>8</v>
      </c>
    </row>
    <row r="52" spans="2:8" ht="15.75" thickBot="1">
      <c r="B52" s="38" t="s">
        <v>95</v>
      </c>
      <c r="C52" s="39">
        <v>3236</v>
      </c>
      <c r="D52" s="40">
        <v>5600</v>
      </c>
      <c r="E52" s="41" t="s">
        <v>96</v>
      </c>
      <c r="F52" s="48">
        <f t="shared" si="4"/>
        <v>4552.8455284552847</v>
      </c>
      <c r="G52" s="48">
        <f t="shared" si="1"/>
        <v>5600</v>
      </c>
      <c r="H52" s="49" t="s">
        <v>8</v>
      </c>
    </row>
    <row r="53" spans="2:8">
      <c r="B53" s="34" t="s">
        <v>97</v>
      </c>
      <c r="C53" s="35">
        <v>32361</v>
      </c>
      <c r="D53" s="46">
        <v>3000</v>
      </c>
      <c r="E53" s="36" t="s">
        <v>98</v>
      </c>
      <c r="F53" s="22">
        <f t="shared" si="4"/>
        <v>2439.0243902439024</v>
      </c>
      <c r="G53" s="22">
        <f t="shared" si="1"/>
        <v>3000</v>
      </c>
      <c r="H53" s="47" t="s">
        <v>99</v>
      </c>
    </row>
    <row r="54" spans="2:8" ht="15.75" thickBot="1">
      <c r="B54" s="50" t="s">
        <v>100</v>
      </c>
      <c r="C54" s="51">
        <v>32363</v>
      </c>
      <c r="D54" s="52">
        <v>2600</v>
      </c>
      <c r="E54" s="53" t="s">
        <v>101</v>
      </c>
      <c r="F54" s="44">
        <f t="shared" si="4"/>
        <v>2113.8211382113823</v>
      </c>
      <c r="G54" s="44">
        <f t="shared" si="1"/>
        <v>2600</v>
      </c>
      <c r="H54" s="45" t="s">
        <v>102</v>
      </c>
    </row>
    <row r="55" spans="2:8" ht="15.75" thickBot="1">
      <c r="B55" s="38" t="s">
        <v>103</v>
      </c>
      <c r="C55" s="39">
        <v>3237</v>
      </c>
      <c r="D55" s="60"/>
      <c r="E55" s="41" t="s">
        <v>104</v>
      </c>
      <c r="F55" s="48">
        <f t="shared" si="4"/>
        <v>0</v>
      </c>
      <c r="G55" s="48">
        <f t="shared" si="1"/>
        <v>0</v>
      </c>
      <c r="H55" s="61"/>
    </row>
    <row r="56" spans="2:8" ht="15.75" thickBot="1">
      <c r="B56" s="62" t="s">
        <v>105</v>
      </c>
      <c r="C56" s="63">
        <v>32379</v>
      </c>
      <c r="D56" s="1"/>
      <c r="E56" s="64" t="s">
        <v>106</v>
      </c>
      <c r="F56" s="65">
        <f t="shared" si="4"/>
        <v>0</v>
      </c>
      <c r="G56" s="65">
        <f t="shared" si="1"/>
        <v>0</v>
      </c>
      <c r="H56" s="66"/>
    </row>
    <row r="57" spans="2:8" ht="15.75" thickBot="1">
      <c r="B57" s="38" t="s">
        <v>107</v>
      </c>
      <c r="C57" s="39">
        <v>3238</v>
      </c>
      <c r="D57" s="40">
        <v>6000</v>
      </c>
      <c r="E57" s="41" t="s">
        <v>108</v>
      </c>
      <c r="F57" s="48">
        <f t="shared" si="4"/>
        <v>4878.0487804878048</v>
      </c>
      <c r="G57" s="48">
        <f t="shared" si="1"/>
        <v>6000</v>
      </c>
      <c r="H57" s="61"/>
    </row>
    <row r="58" spans="2:8" ht="15.75" thickBot="1">
      <c r="B58" s="62" t="s">
        <v>109</v>
      </c>
      <c r="C58" s="63">
        <v>32389</v>
      </c>
      <c r="D58" s="10">
        <v>6000</v>
      </c>
      <c r="E58" s="64" t="s">
        <v>108</v>
      </c>
      <c r="F58" s="65">
        <f t="shared" si="4"/>
        <v>4878.0487804878048</v>
      </c>
      <c r="G58" s="65">
        <f t="shared" si="1"/>
        <v>6000</v>
      </c>
      <c r="H58" s="66" t="s">
        <v>8</v>
      </c>
    </row>
    <row r="59" spans="2:8" ht="15.75" thickBot="1">
      <c r="B59" s="38" t="s">
        <v>110</v>
      </c>
      <c r="C59" s="39">
        <v>3239</v>
      </c>
      <c r="D59" s="40">
        <f>D61+D60</f>
        <v>2000</v>
      </c>
      <c r="E59" s="41" t="s">
        <v>111</v>
      </c>
      <c r="F59" s="48">
        <f t="shared" si="4"/>
        <v>1626.0162601626016</v>
      </c>
      <c r="G59" s="48">
        <f t="shared" si="1"/>
        <v>2000</v>
      </c>
      <c r="H59" s="61"/>
    </row>
    <row r="60" spans="2:8">
      <c r="B60" s="34" t="s">
        <v>112</v>
      </c>
      <c r="C60" s="35">
        <v>32391</v>
      </c>
      <c r="D60" s="59"/>
      <c r="E60" s="36" t="s">
        <v>114</v>
      </c>
      <c r="F60" s="22">
        <f t="shared" si="4"/>
        <v>0</v>
      </c>
      <c r="G60" s="22">
        <f t="shared" si="1"/>
        <v>0</v>
      </c>
      <c r="H60" s="91"/>
    </row>
    <row r="61" spans="2:8" ht="15.75" thickBot="1">
      <c r="B61" s="50" t="s">
        <v>113</v>
      </c>
      <c r="C61" s="51">
        <v>32399</v>
      </c>
      <c r="D61" s="52">
        <v>2000</v>
      </c>
      <c r="E61" s="53" t="s">
        <v>115</v>
      </c>
      <c r="F61" s="44">
        <f t="shared" si="4"/>
        <v>1626.0162601626016</v>
      </c>
      <c r="G61" s="44">
        <f t="shared" si="1"/>
        <v>2000</v>
      </c>
      <c r="H61" s="92"/>
    </row>
    <row r="62" spans="2:8" ht="29.25" thickBot="1">
      <c r="B62" s="76"/>
      <c r="C62" s="39">
        <v>329</v>
      </c>
      <c r="D62" s="40">
        <f>D63+D67+D73</f>
        <v>5300</v>
      </c>
      <c r="E62" s="41" t="s">
        <v>116</v>
      </c>
      <c r="F62" s="48"/>
      <c r="G62" s="48">
        <f t="shared" si="1"/>
        <v>5300</v>
      </c>
      <c r="H62" s="49"/>
    </row>
    <row r="63" spans="2:8" ht="15.75" thickBot="1">
      <c r="B63" s="71" t="s">
        <v>117</v>
      </c>
      <c r="C63" s="72">
        <v>3292</v>
      </c>
      <c r="D63" s="3">
        <v>4300</v>
      </c>
      <c r="E63" s="73" t="s">
        <v>118</v>
      </c>
      <c r="F63" s="74">
        <f t="shared" si="4"/>
        <v>3495.9349593495936</v>
      </c>
      <c r="G63" s="74">
        <f t="shared" si="1"/>
        <v>4300</v>
      </c>
      <c r="H63" s="75"/>
    </row>
    <row r="64" spans="2:8">
      <c r="B64" s="34" t="s">
        <v>119</v>
      </c>
      <c r="C64" s="35">
        <v>32922</v>
      </c>
      <c r="D64" s="46">
        <v>4300</v>
      </c>
      <c r="E64" s="77" t="s">
        <v>120</v>
      </c>
      <c r="F64" s="83">
        <f>D64/1.25</f>
        <v>3440</v>
      </c>
      <c r="G64" s="80">
        <f t="shared" si="1"/>
        <v>4300</v>
      </c>
      <c r="H64" s="47" t="s">
        <v>169</v>
      </c>
    </row>
    <row r="65" spans="2:8">
      <c r="B65" s="12" t="s">
        <v>121</v>
      </c>
      <c r="C65" s="24">
        <v>3293</v>
      </c>
      <c r="D65" s="8"/>
      <c r="E65" s="78" t="s">
        <v>122</v>
      </c>
      <c r="F65" s="46">
        <f t="shared" ref="F65:F92" si="7">D65/1.25</f>
        <v>0</v>
      </c>
      <c r="G65" s="81">
        <f t="shared" si="1"/>
        <v>0</v>
      </c>
      <c r="H65" s="14"/>
    </row>
    <row r="66" spans="2:8">
      <c r="B66" s="13" t="s">
        <v>123</v>
      </c>
      <c r="C66" s="25">
        <v>32931</v>
      </c>
      <c r="D66" s="6"/>
      <c r="E66" s="79" t="s">
        <v>122</v>
      </c>
      <c r="F66" s="46">
        <f t="shared" si="7"/>
        <v>0</v>
      </c>
      <c r="G66" s="81">
        <f t="shared" si="1"/>
        <v>0</v>
      </c>
      <c r="H66" s="15"/>
    </row>
    <row r="67" spans="2:8">
      <c r="B67" s="12" t="s">
        <v>124</v>
      </c>
      <c r="C67" s="24">
        <v>3294</v>
      </c>
      <c r="D67" s="8">
        <v>0</v>
      </c>
      <c r="E67" s="78" t="s">
        <v>125</v>
      </c>
      <c r="F67" s="46">
        <f t="shared" si="7"/>
        <v>0</v>
      </c>
      <c r="G67" s="81">
        <f t="shared" si="1"/>
        <v>0</v>
      </c>
      <c r="H67" s="14"/>
    </row>
    <row r="68" spans="2:8">
      <c r="B68" s="13" t="s">
        <v>126</v>
      </c>
      <c r="C68" s="25">
        <v>32941</v>
      </c>
      <c r="D68" s="6">
        <v>0</v>
      </c>
      <c r="E68" s="79" t="s">
        <v>127</v>
      </c>
      <c r="F68" s="46">
        <f t="shared" si="7"/>
        <v>0</v>
      </c>
      <c r="G68" s="81">
        <f t="shared" ref="G68:G88" si="8">D68</f>
        <v>0</v>
      </c>
      <c r="H68" s="16" t="s">
        <v>128</v>
      </c>
    </row>
    <row r="69" spans="2:8">
      <c r="B69" s="12" t="s">
        <v>129</v>
      </c>
      <c r="C69" s="24">
        <v>3299</v>
      </c>
      <c r="D69" s="8"/>
      <c r="E69" s="78" t="s">
        <v>130</v>
      </c>
      <c r="F69" s="46">
        <f t="shared" si="7"/>
        <v>0</v>
      </c>
      <c r="G69" s="81">
        <f t="shared" si="8"/>
        <v>0</v>
      </c>
      <c r="H69" s="15"/>
    </row>
    <row r="70" spans="2:8">
      <c r="B70" s="13" t="s">
        <v>131</v>
      </c>
      <c r="C70" s="25">
        <v>32999</v>
      </c>
      <c r="D70" s="6">
        <v>3500</v>
      </c>
      <c r="E70" s="79" t="s">
        <v>130</v>
      </c>
      <c r="F70" s="46">
        <f t="shared" si="7"/>
        <v>2800</v>
      </c>
      <c r="G70" s="81">
        <f t="shared" si="8"/>
        <v>3500</v>
      </c>
      <c r="H70" s="15" t="s">
        <v>8</v>
      </c>
    </row>
    <row r="71" spans="2:8">
      <c r="B71" s="13"/>
      <c r="C71" s="24">
        <v>34</v>
      </c>
      <c r="D71" s="8"/>
      <c r="E71" s="78" t="s">
        <v>132</v>
      </c>
      <c r="F71" s="46">
        <f t="shared" si="7"/>
        <v>0</v>
      </c>
      <c r="G71" s="81">
        <f t="shared" si="8"/>
        <v>0</v>
      </c>
      <c r="H71" s="14"/>
    </row>
    <row r="72" spans="2:8">
      <c r="B72" s="12"/>
      <c r="C72" s="24">
        <v>343</v>
      </c>
      <c r="D72" s="8"/>
      <c r="E72" s="78" t="s">
        <v>133</v>
      </c>
      <c r="F72" s="46">
        <f t="shared" si="7"/>
        <v>0</v>
      </c>
      <c r="G72" s="81">
        <f t="shared" si="8"/>
        <v>0</v>
      </c>
      <c r="H72" s="14"/>
    </row>
    <row r="73" spans="2:8">
      <c r="B73" s="12" t="s">
        <v>134</v>
      </c>
      <c r="C73" s="24">
        <v>3431</v>
      </c>
      <c r="D73" s="5">
        <v>1000</v>
      </c>
      <c r="E73" s="78" t="s">
        <v>135</v>
      </c>
      <c r="F73" s="46">
        <f t="shared" si="7"/>
        <v>800</v>
      </c>
      <c r="G73" s="81">
        <f t="shared" si="8"/>
        <v>1000</v>
      </c>
      <c r="H73" s="14"/>
    </row>
    <row r="74" spans="2:8">
      <c r="B74" s="13" t="s">
        <v>136</v>
      </c>
      <c r="C74" s="25">
        <v>34311</v>
      </c>
      <c r="D74" s="7">
        <v>1000</v>
      </c>
      <c r="E74" s="79" t="s">
        <v>137</v>
      </c>
      <c r="F74" s="46">
        <f t="shared" si="7"/>
        <v>800</v>
      </c>
      <c r="G74" s="81">
        <f t="shared" si="8"/>
        <v>1000</v>
      </c>
      <c r="H74" s="15" t="s">
        <v>8</v>
      </c>
    </row>
    <row r="75" spans="2:8">
      <c r="B75" s="12" t="s">
        <v>138</v>
      </c>
      <c r="C75" s="24">
        <v>3433</v>
      </c>
      <c r="D75" s="8"/>
      <c r="E75" s="78" t="s">
        <v>139</v>
      </c>
      <c r="F75" s="46">
        <f t="shared" si="7"/>
        <v>0</v>
      </c>
      <c r="G75" s="81">
        <f t="shared" si="8"/>
        <v>0</v>
      </c>
      <c r="H75" s="14"/>
    </row>
    <row r="76" spans="2:8">
      <c r="B76" s="13" t="s">
        <v>140</v>
      </c>
      <c r="C76" s="25">
        <v>34333</v>
      </c>
      <c r="D76" s="6"/>
      <c r="E76" s="79" t="s">
        <v>141</v>
      </c>
      <c r="F76" s="46">
        <f t="shared" si="7"/>
        <v>0</v>
      </c>
      <c r="G76" s="81">
        <f t="shared" si="8"/>
        <v>0</v>
      </c>
      <c r="H76" s="15" t="s">
        <v>8</v>
      </c>
    </row>
    <row r="77" spans="2:8">
      <c r="B77" s="12" t="s">
        <v>142</v>
      </c>
      <c r="C77" s="26">
        <v>34349</v>
      </c>
      <c r="D77" s="32"/>
      <c r="E77" s="78" t="s">
        <v>143</v>
      </c>
      <c r="F77" s="46">
        <f t="shared" si="7"/>
        <v>0</v>
      </c>
      <c r="G77" s="81">
        <f t="shared" si="8"/>
        <v>0</v>
      </c>
      <c r="H77" s="17" t="s">
        <v>80</v>
      </c>
    </row>
    <row r="78" spans="2:8">
      <c r="B78" s="18"/>
      <c r="C78" s="26"/>
      <c r="D78" s="32"/>
      <c r="E78" s="78"/>
      <c r="F78" s="46">
        <f t="shared" si="7"/>
        <v>0</v>
      </c>
      <c r="G78" s="81">
        <f t="shared" si="8"/>
        <v>0</v>
      </c>
      <c r="H78" s="17"/>
    </row>
    <row r="79" spans="2:8" ht="28.5">
      <c r="B79" s="12"/>
      <c r="C79" s="24">
        <v>42</v>
      </c>
      <c r="D79" s="5">
        <v>7000</v>
      </c>
      <c r="E79" s="78" t="s">
        <v>144</v>
      </c>
      <c r="F79" s="46">
        <f t="shared" si="7"/>
        <v>5600</v>
      </c>
      <c r="G79" s="81">
        <f t="shared" si="8"/>
        <v>7000</v>
      </c>
      <c r="H79" s="14"/>
    </row>
    <row r="80" spans="2:8">
      <c r="B80" s="12"/>
      <c r="C80" s="24">
        <v>422</v>
      </c>
      <c r="D80" s="5">
        <v>7000</v>
      </c>
      <c r="E80" s="78" t="s">
        <v>145</v>
      </c>
      <c r="F80" s="46">
        <f t="shared" si="7"/>
        <v>5600</v>
      </c>
      <c r="G80" s="81">
        <f t="shared" si="8"/>
        <v>7000</v>
      </c>
      <c r="H80" s="14"/>
    </row>
    <row r="81" spans="2:8">
      <c r="B81" s="12" t="s">
        <v>142</v>
      </c>
      <c r="C81" s="24">
        <v>4221</v>
      </c>
      <c r="D81" s="5">
        <v>7000</v>
      </c>
      <c r="E81" s="78" t="s">
        <v>146</v>
      </c>
      <c r="F81" s="46">
        <f t="shared" si="7"/>
        <v>5600</v>
      </c>
      <c r="G81" s="81">
        <f t="shared" si="8"/>
        <v>7000</v>
      </c>
      <c r="H81" s="14"/>
    </row>
    <row r="82" spans="2:8">
      <c r="B82" s="13" t="s">
        <v>147</v>
      </c>
      <c r="C82" s="25">
        <v>42211</v>
      </c>
      <c r="D82" s="7">
        <v>7000</v>
      </c>
      <c r="E82" s="79" t="s">
        <v>148</v>
      </c>
      <c r="F82" s="46">
        <f t="shared" si="7"/>
        <v>5600</v>
      </c>
      <c r="G82" s="81">
        <f t="shared" si="8"/>
        <v>7000</v>
      </c>
      <c r="H82" s="15" t="s">
        <v>8</v>
      </c>
    </row>
    <row r="83" spans="2:8">
      <c r="B83" s="13" t="s">
        <v>149</v>
      </c>
      <c r="C83" s="25">
        <v>42212</v>
      </c>
      <c r="D83" s="6"/>
      <c r="E83" s="79" t="s">
        <v>146</v>
      </c>
      <c r="F83" s="46">
        <f t="shared" si="7"/>
        <v>0</v>
      </c>
      <c r="G83" s="81">
        <f t="shared" si="8"/>
        <v>0</v>
      </c>
      <c r="H83" s="15" t="s">
        <v>8</v>
      </c>
    </row>
    <row r="84" spans="2:8">
      <c r="B84" s="12" t="s">
        <v>150</v>
      </c>
      <c r="C84" s="24">
        <v>4227</v>
      </c>
      <c r="D84" s="8"/>
      <c r="E84" s="78" t="s">
        <v>151</v>
      </c>
      <c r="F84" s="46">
        <f t="shared" si="7"/>
        <v>0</v>
      </c>
      <c r="G84" s="81">
        <f t="shared" si="8"/>
        <v>0</v>
      </c>
      <c r="H84" s="15"/>
    </row>
    <row r="85" spans="2:8">
      <c r="B85" s="13" t="s">
        <v>152</v>
      </c>
      <c r="C85" s="25">
        <v>42273</v>
      </c>
      <c r="D85" s="6"/>
      <c r="E85" s="79" t="s">
        <v>151</v>
      </c>
      <c r="F85" s="46">
        <f t="shared" si="7"/>
        <v>0</v>
      </c>
      <c r="G85" s="81">
        <f t="shared" si="8"/>
        <v>0</v>
      </c>
      <c r="H85" s="15" t="s">
        <v>8</v>
      </c>
    </row>
    <row r="86" spans="2:8">
      <c r="B86" s="12"/>
      <c r="C86" s="24">
        <v>424</v>
      </c>
      <c r="D86" s="8"/>
      <c r="E86" s="78" t="s">
        <v>153</v>
      </c>
      <c r="F86" s="46">
        <f t="shared" si="7"/>
        <v>0</v>
      </c>
      <c r="G86" s="81">
        <f t="shared" si="8"/>
        <v>0</v>
      </c>
      <c r="H86" s="14"/>
    </row>
    <row r="87" spans="2:8">
      <c r="B87" s="12" t="s">
        <v>154</v>
      </c>
      <c r="C87" s="24">
        <v>4241</v>
      </c>
      <c r="D87" s="8"/>
      <c r="E87" s="78" t="s">
        <v>155</v>
      </c>
      <c r="F87" s="46">
        <f t="shared" si="7"/>
        <v>0</v>
      </c>
      <c r="G87" s="81">
        <f t="shared" si="8"/>
        <v>0</v>
      </c>
      <c r="H87" s="14"/>
    </row>
    <row r="88" spans="2:8">
      <c r="B88" s="13" t="s">
        <v>156</v>
      </c>
      <c r="C88" s="25">
        <v>42411</v>
      </c>
      <c r="D88" s="6"/>
      <c r="E88" s="79" t="s">
        <v>155</v>
      </c>
      <c r="F88" s="46">
        <f t="shared" si="7"/>
        <v>0</v>
      </c>
      <c r="G88" s="81">
        <f t="shared" si="8"/>
        <v>0</v>
      </c>
      <c r="H88" s="15" t="s">
        <v>8</v>
      </c>
    </row>
    <row r="89" spans="2:8" ht="28.5">
      <c r="B89" s="12"/>
      <c r="C89" s="24">
        <v>45</v>
      </c>
      <c r="D89" s="8"/>
      <c r="E89" s="78" t="s">
        <v>157</v>
      </c>
      <c r="F89" s="46">
        <f t="shared" si="7"/>
        <v>0</v>
      </c>
      <c r="G89" s="82"/>
      <c r="H89" s="15"/>
    </row>
    <row r="90" spans="2:8" ht="28.5">
      <c r="B90" s="12"/>
      <c r="C90" s="24">
        <v>451</v>
      </c>
      <c r="D90" s="8"/>
      <c r="E90" s="78" t="s">
        <v>158</v>
      </c>
      <c r="F90" s="46">
        <f t="shared" si="7"/>
        <v>0</v>
      </c>
      <c r="G90" s="82"/>
      <c r="H90" s="15"/>
    </row>
    <row r="91" spans="2:8" ht="15.75" thickBot="1">
      <c r="B91" s="12" t="s">
        <v>159</v>
      </c>
      <c r="C91" s="24">
        <v>4511</v>
      </c>
      <c r="D91" s="8"/>
      <c r="E91" s="78" t="s">
        <v>160</v>
      </c>
      <c r="F91" s="84">
        <f t="shared" si="7"/>
        <v>0</v>
      </c>
      <c r="G91" s="82"/>
      <c r="H91" s="15"/>
    </row>
    <row r="92" spans="2:8" ht="15.75" thickBot="1">
      <c r="B92" s="19" t="s">
        <v>161</v>
      </c>
      <c r="C92" s="27">
        <v>45111</v>
      </c>
      <c r="D92" s="33"/>
      <c r="E92" s="85" t="s">
        <v>168</v>
      </c>
      <c r="F92" s="87">
        <f t="shared" si="7"/>
        <v>0</v>
      </c>
      <c r="G92" s="86"/>
      <c r="H92" s="20"/>
    </row>
  </sheetData>
  <mergeCells count="9">
    <mergeCell ref="C15:C19"/>
    <mergeCell ref="H60:H61"/>
    <mergeCell ref="H4:H6"/>
    <mergeCell ref="B4:B6"/>
    <mergeCell ref="C4:C6"/>
    <mergeCell ref="D4:D6"/>
    <mergeCell ref="E4:E6"/>
    <mergeCell ref="F4:F6"/>
    <mergeCell ref="G4:G6"/>
  </mergeCells>
  <pageMargins left="0.19" right="0.70866141732283472" top="7.0000000000000007E-2" bottom="0.51" header="7.0000000000000007E-2" footer="0.49"/>
  <pageSetup paperSize="9" scale="76" fitToHeight="4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Belec</dc:creator>
  <cp:lastModifiedBy>Janja Hitrec-Gregoric</cp:lastModifiedBy>
  <cp:lastPrinted>2011-12-14T10:49:21Z</cp:lastPrinted>
  <dcterms:created xsi:type="dcterms:W3CDTF">2011-12-14T09:11:04Z</dcterms:created>
  <dcterms:modified xsi:type="dcterms:W3CDTF">2013-04-25T11:02:56Z</dcterms:modified>
</cp:coreProperties>
</file>